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Čerpaní RO\2025\"/>
    </mc:Choice>
  </mc:AlternateContent>
  <xr:revisionPtr revIDLastSave="0" documentId="13_ncr:1_{B7A643FA-7CB3-4EDF-854B-0CB5A4413765}" xr6:coauthVersionLast="47" xr6:coauthVersionMax="47" xr10:uidLastSave="{00000000-0000-0000-0000-000000000000}"/>
  <bookViews>
    <workbookView xWindow="28680" yWindow="-120" windowWidth="29040" windowHeight="16440" activeTab="1" xr2:uid="{00000000-000D-0000-FFFF-FFFF00000000}"/>
  </bookViews>
  <sheets>
    <sheet name="Poradenské a externí společnost" sheetId="3" r:id="rId1"/>
    <sheet name="Advokáti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3" l="1"/>
  <c r="M3" i="3"/>
  <c r="M4" i="3"/>
  <c r="M7" i="3"/>
  <c r="M6" i="3"/>
  <c r="M19" i="3"/>
  <c r="M18" i="3"/>
  <c r="M17" i="3"/>
  <c r="M16" i="3"/>
  <c r="M15" i="3"/>
  <c r="M14" i="3"/>
  <c r="M13" i="3"/>
  <c r="M12" i="3"/>
  <c r="M11" i="3"/>
  <c r="M10" i="3"/>
  <c r="M9" i="3"/>
  <c r="M8" i="3"/>
  <c r="M21" i="3"/>
  <c r="M20" i="3"/>
  <c r="M11" i="4"/>
  <c r="M9" i="4"/>
  <c r="M5" i="4"/>
  <c r="M6" i="4"/>
  <c r="M7" i="4"/>
  <c r="M5" i="3"/>
  <c r="M3" i="4"/>
  <c r="M4" i="4"/>
  <c r="M10" i="4"/>
  <c r="M8" i="4"/>
  <c r="M15" i="4"/>
  <c r="M12" i="4"/>
  <c r="M13" i="4"/>
  <c r="M14" i="4"/>
  <c r="M2" i="4" l="1"/>
  <c r="I6" i="3" l="1"/>
  <c r="D7" i="4" l="1"/>
  <c r="H6" i="3"/>
  <c r="G6" i="3"/>
  <c r="F6" i="3"/>
  <c r="D9" i="4"/>
  <c r="D6" i="4"/>
  <c r="D5" i="4" l="1"/>
</calcChain>
</file>

<file path=xl/sharedStrings.xml><?xml version="1.0" encoding="utf-8"?>
<sst xmlns="http://schemas.openxmlformats.org/spreadsheetml/2006/main" count="113" uniqueCount="79">
  <si>
    <t>Název</t>
  </si>
  <si>
    <t>Mgr. Jan Toman, advokát</t>
  </si>
  <si>
    <t>Mgr. Michal Vrajík, advokát</t>
  </si>
  <si>
    <t>ROWAN LEGAL, advokátní kancelář s.r.o.</t>
  </si>
  <si>
    <t>Miroslav Menšík - PROGRES</t>
  </si>
  <si>
    <t>SocioFactor s.r.o.</t>
  </si>
  <si>
    <t>NAVIGA 4, s.r.o.</t>
  </si>
  <si>
    <t>Mgr. Tomáš Jelínek, Ph.D.</t>
  </si>
  <si>
    <t>Ing. Zdeněk Topič</t>
  </si>
  <si>
    <t>RNDr. Mgr. Petr Adolf Skřehot</t>
  </si>
  <si>
    <t>ERGOWORK s.r.o.</t>
  </si>
  <si>
    <t>Mgr. Petr Kausta</t>
  </si>
  <si>
    <t>Ing. Pavel Procházka</t>
  </si>
  <si>
    <t>Typ závazku</t>
  </si>
  <si>
    <t>Smlouva o poskytnutí poradenských a konzultačních služeb v oblasti managementu lidských zdrojů</t>
  </si>
  <si>
    <t>Smlouva o zajištění externí evaluace výstupů projektů</t>
  </si>
  <si>
    <t>Smlouva o dílo - provedení analýz a návrhu úprav vnitřních předpisů a informačních systémů PMS</t>
  </si>
  <si>
    <t>Smlouva o poskytnutí konzultačních služeb v souvislosti s archivací dokumentů</t>
  </si>
  <si>
    <t>Smlouva o poskytnutí konzultačních služeb a příprava podkladů pro přípravu projektové žádosti</t>
  </si>
  <si>
    <t>Příkazní smlouva na evidenci a administrativu spojenou s agendou svozu a odstranění nebezpečného i běžného odpadu</t>
  </si>
  <si>
    <t>Smlouva o poskytování odborných činností při zajištění požární ochrany</t>
  </si>
  <si>
    <t>Smlouva o poskytování odborných činností BOZP</t>
  </si>
  <si>
    <t>Smlouva o poskytnutí služeb školení ve věcech náhrady majetkové a nemajetkové újmy</t>
  </si>
  <si>
    <t>Vyplacená částka 2019 s DPH</t>
  </si>
  <si>
    <t>Sjednaná či smluvní odměna s DPH</t>
  </si>
  <si>
    <t>Vyplacená částka 2018 s DPH</t>
  </si>
  <si>
    <t>Celková vyplacená částka s DPH</t>
  </si>
  <si>
    <t>Smlouva o poskytování právních služeb</t>
  </si>
  <si>
    <t>Smlouva o poskytování konzultačních služeb</t>
  </si>
  <si>
    <t>Jiří Švancara</t>
  </si>
  <si>
    <t>Smlouva o poskytnutí služeb dohledu, administrativních a podpůrných činností při rekonstrukci budovy</t>
  </si>
  <si>
    <t>Tomáš Kaminski</t>
  </si>
  <si>
    <t>400 za hodinu</t>
  </si>
  <si>
    <t>Vyplacená částka 2020 s DPH</t>
  </si>
  <si>
    <t>Havel and Partners</t>
  </si>
  <si>
    <t>KPMG Česká republika,s.r.o.</t>
  </si>
  <si>
    <t>Vyplacená částka 2021 s DPH</t>
  </si>
  <si>
    <t>Tepis s.r.o.</t>
  </si>
  <si>
    <t>Dozor koordinátor s.r.o.</t>
  </si>
  <si>
    <t>Příkazní smlouva na výkon TDS a koordinátor BOZP - rekonstrukce vnitřních rozvodů Frýdek-Místek</t>
  </si>
  <si>
    <t>Příkazní smlouva - Výkon TDS a koordinátor BOZP - rekonstrukce Probačního domu</t>
  </si>
  <si>
    <t>22.000,- Kč/rok + 700,- za hodinu</t>
  </si>
  <si>
    <t>Příkazní smlouva na výkon technického dozoru stavebníka a koordinátora BOZP - Olomouc</t>
  </si>
  <si>
    <t>Smlouva o poskytování poradenských a konzultačních služeb pro přípravnou fázi veřejné zakázky (1536)</t>
  </si>
  <si>
    <t>Smlouva o poskytování právních služeb(1630)</t>
  </si>
  <si>
    <t>Smlouva o poskytování konzultačních služeb(1542)</t>
  </si>
  <si>
    <t>Smlouva o poskytování právních služeb(1685)</t>
  </si>
  <si>
    <t>Smlouva o poskytování právních služeb(1603)</t>
  </si>
  <si>
    <t>Smlouva o poskytování právních služeb(1470)</t>
  </si>
  <si>
    <t>Smlouva o poskytování právních služeb(1664)</t>
  </si>
  <si>
    <t>Smlouva o poskytování služeb systémového integrátora pro EMS II(1690)</t>
  </si>
  <si>
    <t>Smlouva o poskytování odborných činností BOZP(1605)</t>
  </si>
  <si>
    <t>IČ</t>
  </si>
  <si>
    <t>242 14 566</t>
  </si>
  <si>
    <t>696 39 574</t>
  </si>
  <si>
    <t>133 59 223</t>
  </si>
  <si>
    <t>136 29 301</t>
  </si>
  <si>
    <t>765 76 370</t>
  </si>
  <si>
    <t>480 42 331</t>
  </si>
  <si>
    <t>267 56 102</t>
  </si>
  <si>
    <t>683 22 950</t>
  </si>
  <si>
    <t>285 86 336</t>
  </si>
  <si>
    <t>733 56 077</t>
  </si>
  <si>
    <t>608 50 515</t>
  </si>
  <si>
    <t>042 02 783</t>
  </si>
  <si>
    <t>714 57 747</t>
  </si>
  <si>
    <t>264 54 807</t>
  </si>
  <si>
    <t>005 53 115</t>
  </si>
  <si>
    <t>Bělina a Partners advokátní kancelář s.r.o.</t>
  </si>
  <si>
    <t>016 14 606</t>
  </si>
  <si>
    <t>Smlouva o poskytování odborných činností BOZP(1769)</t>
  </si>
  <si>
    <t>Vyplacená částka 2022 s DPH</t>
  </si>
  <si>
    <t>Příkazní smlouva na evidenci a administrativu spojenou s agendou svozu a odstranění nebezpečného i běžného odpadu(1452)</t>
  </si>
  <si>
    <t>Smlouva o poskytnutí poradenských a konzultačních služeb v oblasti managementu lidských zdrojů(1584)</t>
  </si>
  <si>
    <t>Smlouva o poskytování odborných činností při zajištění požární ochrany(1438)</t>
  </si>
  <si>
    <t>Vyplacená částka 2023 s DPH</t>
  </si>
  <si>
    <t>Vyplacená částka 2024 s DPH</t>
  </si>
  <si>
    <t>Vyplacená částka do 31.08.2025 DPH</t>
  </si>
  <si>
    <t>Vyplacená částka do 31/8/2025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</si>
</sst>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right" vertical="top" wrapText="1"/>
    </xf>
    <xf numFmtId="164" fontId="3" fillId="2" borderId="0" xfId="0" applyNumberFormat="1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164" fontId="3" fillId="3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left" vertical="top" wrapText="1"/>
    </xf>
    <xf numFmtId="164" fontId="3" fillId="4" borderId="0" xfId="0" applyNumberFormat="1" applyFont="1" applyFill="1" applyBorder="1" applyAlignment="1">
      <alignment horizontal="right" vertical="top" wrapText="1"/>
    </xf>
    <xf numFmtId="164" fontId="4" fillId="3" borderId="0" xfId="0" applyNumberFormat="1" applyFont="1" applyFill="1" applyBorder="1" applyAlignment="1">
      <alignment horizontal="right" vertical="top" wrapText="1"/>
    </xf>
    <xf numFmtId="3" fontId="3" fillId="3" borderId="0" xfId="0" applyNumberFormat="1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>
      <pane ySplit="1" topLeftCell="A2" activePane="bottomLeft" state="frozen"/>
      <selection pane="bottomLeft" activeCell="L7" sqref="L7"/>
    </sheetView>
  </sheetViews>
  <sheetFormatPr defaultColWidth="9.140625" defaultRowHeight="12" x14ac:dyDescent="0.25"/>
  <cols>
    <col min="1" max="1" width="24.7109375" style="9" customWidth="1"/>
    <col min="2" max="2" width="11.42578125" style="9" customWidth="1"/>
    <col min="3" max="3" width="39.140625" style="9" customWidth="1"/>
    <col min="4" max="12" width="15.7109375" style="10" customWidth="1"/>
    <col min="13" max="13" width="15.7109375" style="9" customWidth="1"/>
    <col min="14" max="14" width="10.7109375" style="9" customWidth="1"/>
    <col min="15" max="16384" width="9.140625" style="9"/>
  </cols>
  <sheetData>
    <row r="1" spans="1:13" ht="36" x14ac:dyDescent="0.25">
      <c r="A1" s="1" t="s">
        <v>0</v>
      </c>
      <c r="B1" s="1" t="s">
        <v>52</v>
      </c>
      <c r="C1" s="1" t="s">
        <v>13</v>
      </c>
      <c r="D1" s="2" t="s">
        <v>24</v>
      </c>
      <c r="E1" s="2" t="s">
        <v>25</v>
      </c>
      <c r="F1" s="2" t="s">
        <v>23</v>
      </c>
      <c r="G1" s="2" t="s">
        <v>33</v>
      </c>
      <c r="H1" s="2" t="s">
        <v>36</v>
      </c>
      <c r="I1" s="2" t="s">
        <v>71</v>
      </c>
      <c r="J1" s="2" t="s">
        <v>75</v>
      </c>
      <c r="K1" s="2" t="s">
        <v>76</v>
      </c>
      <c r="L1" s="2" t="s">
        <v>77</v>
      </c>
      <c r="M1" s="2" t="s">
        <v>26</v>
      </c>
    </row>
    <row r="2" spans="1:13" ht="14.25" customHeight="1" x14ac:dyDescent="0.25">
      <c r="A2" s="11" t="s">
        <v>10</v>
      </c>
      <c r="B2" s="11" t="s">
        <v>53</v>
      </c>
      <c r="C2" s="11" t="s">
        <v>21</v>
      </c>
      <c r="D2" s="12">
        <v>120999</v>
      </c>
      <c r="E2" s="12"/>
      <c r="F2" s="12">
        <v>33880</v>
      </c>
      <c r="G2" s="12">
        <v>42350</v>
      </c>
      <c r="H2" s="12"/>
      <c r="I2" s="12"/>
      <c r="J2" s="12"/>
      <c r="K2" s="12"/>
      <c r="L2" s="12"/>
      <c r="M2" s="12">
        <f t="shared" ref="M2:M21" si="0">E2+F2+G2+H2+J2+I2+L2+K2</f>
        <v>76230</v>
      </c>
    </row>
    <row r="3" spans="1:13" ht="14.25" customHeight="1" x14ac:dyDescent="0.25">
      <c r="A3" s="11" t="s">
        <v>10</v>
      </c>
      <c r="B3" s="11"/>
      <c r="C3" s="11" t="s">
        <v>21</v>
      </c>
      <c r="D3" s="12">
        <v>137938.79</v>
      </c>
      <c r="E3" s="12"/>
      <c r="F3" s="12"/>
      <c r="G3" s="12">
        <v>67760</v>
      </c>
      <c r="H3" s="12">
        <v>33880</v>
      </c>
      <c r="I3" s="12"/>
      <c r="J3" s="12"/>
      <c r="K3" s="12"/>
      <c r="L3" s="12"/>
      <c r="M3" s="12">
        <f t="shared" si="0"/>
        <v>101640</v>
      </c>
    </row>
    <row r="4" spans="1:13" ht="22.5" customHeight="1" x14ac:dyDescent="0.25">
      <c r="A4" s="11" t="s">
        <v>10</v>
      </c>
      <c r="B4" s="11"/>
      <c r="C4" s="11" t="s">
        <v>51</v>
      </c>
      <c r="D4" s="12">
        <v>225058.79</v>
      </c>
      <c r="E4" s="12"/>
      <c r="F4" s="12"/>
      <c r="G4" s="12"/>
      <c r="H4" s="12">
        <v>67760</v>
      </c>
      <c r="I4" s="12">
        <v>111320</v>
      </c>
      <c r="J4" s="12">
        <v>9680</v>
      </c>
      <c r="K4" s="12"/>
      <c r="L4" s="12"/>
      <c r="M4" s="12">
        <f t="shared" si="0"/>
        <v>188760</v>
      </c>
    </row>
    <row r="5" spans="1:13" ht="22.5" customHeight="1" x14ac:dyDescent="0.25">
      <c r="A5" s="11" t="s">
        <v>10</v>
      </c>
      <c r="B5" s="11"/>
      <c r="C5" s="11" t="s">
        <v>70</v>
      </c>
      <c r="D5" s="12">
        <v>968000</v>
      </c>
      <c r="E5" s="12"/>
      <c r="F5" s="12"/>
      <c r="G5" s="12"/>
      <c r="H5" s="12"/>
      <c r="I5" s="12"/>
      <c r="J5" s="12">
        <v>84724.2</v>
      </c>
      <c r="K5" s="12">
        <v>257984.1</v>
      </c>
      <c r="L5" s="12">
        <v>76230</v>
      </c>
      <c r="M5" s="12">
        <f t="shared" si="0"/>
        <v>418938.30000000005</v>
      </c>
    </row>
    <row r="6" spans="1:13" ht="36" x14ac:dyDescent="0.25">
      <c r="A6" s="16" t="s">
        <v>12</v>
      </c>
      <c r="B6" s="4" t="s">
        <v>54</v>
      </c>
      <c r="C6" s="4" t="s">
        <v>72</v>
      </c>
      <c r="D6" s="5" t="s">
        <v>41</v>
      </c>
      <c r="E6" s="5"/>
      <c r="F6" s="5">
        <f>13200+22000</f>
        <v>35200</v>
      </c>
      <c r="G6" s="5">
        <f>4800+22000</f>
        <v>26800</v>
      </c>
      <c r="H6" s="5">
        <f>5400+22000</f>
        <v>27400</v>
      </c>
      <c r="I6" s="5">
        <f>16900</f>
        <v>16900</v>
      </c>
      <c r="J6" s="5">
        <v>13600</v>
      </c>
      <c r="K6" s="5">
        <v>33200</v>
      </c>
      <c r="L6" s="5">
        <v>36600</v>
      </c>
      <c r="M6" s="5">
        <f t="shared" si="0"/>
        <v>189700</v>
      </c>
    </row>
    <row r="7" spans="1:13" ht="39" customHeight="1" x14ac:dyDescent="0.25">
      <c r="A7" s="11" t="s">
        <v>12</v>
      </c>
      <c r="B7" s="11"/>
      <c r="C7" s="11" t="s">
        <v>19</v>
      </c>
      <c r="D7" s="12">
        <v>121000</v>
      </c>
      <c r="E7" s="12">
        <v>45800</v>
      </c>
      <c r="F7" s="12">
        <v>52000</v>
      </c>
      <c r="G7" s="12"/>
      <c r="H7" s="12"/>
      <c r="I7" s="12"/>
      <c r="J7" s="12"/>
      <c r="K7" s="12"/>
      <c r="L7" s="12">
        <v>0</v>
      </c>
      <c r="M7" s="12">
        <f t="shared" si="0"/>
        <v>97800</v>
      </c>
    </row>
    <row r="8" spans="1:13" ht="27.75" customHeight="1" x14ac:dyDescent="0.25">
      <c r="A8" s="16" t="s">
        <v>8</v>
      </c>
      <c r="B8" s="4" t="s">
        <v>55</v>
      </c>
      <c r="C8" s="4" t="s">
        <v>18</v>
      </c>
      <c r="D8" s="5" t="s">
        <v>32</v>
      </c>
      <c r="E8" s="5">
        <v>28000</v>
      </c>
      <c r="F8" s="5">
        <v>40000</v>
      </c>
      <c r="G8" s="5"/>
      <c r="H8" s="5"/>
      <c r="I8" s="5"/>
      <c r="J8" s="5"/>
      <c r="K8" s="5"/>
      <c r="L8" s="5">
        <v>0</v>
      </c>
      <c r="M8" s="5">
        <f t="shared" si="0"/>
        <v>68000</v>
      </c>
    </row>
    <row r="9" spans="1:13" ht="25.5" customHeight="1" x14ac:dyDescent="0.25">
      <c r="A9" s="11" t="s">
        <v>29</v>
      </c>
      <c r="B9" s="11" t="s">
        <v>56</v>
      </c>
      <c r="C9" s="11" t="s">
        <v>30</v>
      </c>
      <c r="D9" s="12">
        <v>80000</v>
      </c>
      <c r="E9" s="12"/>
      <c r="F9" s="12">
        <v>74451</v>
      </c>
      <c r="G9" s="12"/>
      <c r="H9" s="12"/>
      <c r="I9" s="12"/>
      <c r="J9" s="12"/>
      <c r="K9" s="12"/>
      <c r="L9" s="12">
        <v>0</v>
      </c>
      <c r="M9" s="12">
        <f t="shared" si="0"/>
        <v>74451</v>
      </c>
    </row>
    <row r="10" spans="1:13" ht="24" x14ac:dyDescent="0.25">
      <c r="A10" s="16" t="s">
        <v>11</v>
      </c>
      <c r="B10" s="15">
        <v>66245010</v>
      </c>
      <c r="C10" s="4" t="s">
        <v>22</v>
      </c>
      <c r="D10" s="5">
        <v>59774</v>
      </c>
      <c r="E10" s="5"/>
      <c r="F10" s="5">
        <v>59774</v>
      </c>
      <c r="G10" s="5"/>
      <c r="H10" s="5"/>
      <c r="I10" s="5"/>
      <c r="J10" s="5"/>
      <c r="K10" s="5"/>
      <c r="L10" s="5">
        <v>0</v>
      </c>
      <c r="M10" s="5">
        <f t="shared" si="0"/>
        <v>59774</v>
      </c>
    </row>
    <row r="11" spans="1:13" ht="24" x14ac:dyDescent="0.25">
      <c r="A11" s="11" t="s">
        <v>7</v>
      </c>
      <c r="B11" s="11" t="s">
        <v>57</v>
      </c>
      <c r="C11" s="11" t="s">
        <v>17</v>
      </c>
      <c r="D11" s="12">
        <v>100000</v>
      </c>
      <c r="E11" s="12"/>
      <c r="F11" s="12"/>
      <c r="G11" s="12"/>
      <c r="H11" s="12"/>
      <c r="I11" s="12"/>
      <c r="J11" s="12"/>
      <c r="K11" s="12"/>
      <c r="L11" s="12">
        <v>0</v>
      </c>
      <c r="M11" s="12">
        <f t="shared" si="0"/>
        <v>0</v>
      </c>
    </row>
    <row r="12" spans="1:13" ht="36" x14ac:dyDescent="0.25">
      <c r="A12" s="4" t="s">
        <v>4</v>
      </c>
      <c r="B12" s="4" t="s">
        <v>58</v>
      </c>
      <c r="C12" s="4" t="s">
        <v>14</v>
      </c>
      <c r="D12" s="5">
        <v>150000</v>
      </c>
      <c r="E12" s="5">
        <v>44200</v>
      </c>
      <c r="F12" s="5">
        <v>47600</v>
      </c>
      <c r="G12" s="5"/>
      <c r="H12" s="5"/>
      <c r="I12" s="5"/>
      <c r="J12" s="5"/>
      <c r="K12" s="5"/>
      <c r="L12" s="5">
        <v>0</v>
      </c>
      <c r="M12" s="5">
        <f t="shared" si="0"/>
        <v>91800</v>
      </c>
    </row>
    <row r="13" spans="1:13" ht="36" x14ac:dyDescent="0.25">
      <c r="A13" s="16" t="s">
        <v>4</v>
      </c>
      <c r="B13" s="4"/>
      <c r="C13" s="4" t="s">
        <v>73</v>
      </c>
      <c r="D13" s="5">
        <v>300000</v>
      </c>
      <c r="E13" s="5"/>
      <c r="F13" s="5"/>
      <c r="G13" s="5"/>
      <c r="H13" s="5">
        <v>33150</v>
      </c>
      <c r="I13" s="5">
        <v>0</v>
      </c>
      <c r="J13" s="5">
        <v>27200</v>
      </c>
      <c r="K13" s="5"/>
      <c r="L13" s="5">
        <v>0</v>
      </c>
      <c r="M13" s="5">
        <f t="shared" si="0"/>
        <v>60350</v>
      </c>
    </row>
    <row r="14" spans="1:13" ht="36" x14ac:dyDescent="0.25">
      <c r="A14" s="16" t="s">
        <v>4</v>
      </c>
      <c r="B14" s="4" t="s">
        <v>58</v>
      </c>
      <c r="C14" s="4" t="s">
        <v>14</v>
      </c>
      <c r="D14" s="5">
        <v>181500</v>
      </c>
      <c r="E14" s="5"/>
      <c r="F14" s="5"/>
      <c r="G14" s="5"/>
      <c r="H14" s="5"/>
      <c r="I14" s="5"/>
      <c r="J14" s="5">
        <v>13300</v>
      </c>
      <c r="K14" s="5"/>
      <c r="L14" s="5">
        <v>0</v>
      </c>
      <c r="M14" s="5">
        <f t="shared" si="0"/>
        <v>13300</v>
      </c>
    </row>
    <row r="15" spans="1:13" ht="26.25" customHeight="1" x14ac:dyDescent="0.25">
      <c r="A15" s="11" t="s">
        <v>6</v>
      </c>
      <c r="B15" s="11" t="s">
        <v>59</v>
      </c>
      <c r="C15" s="11" t="s">
        <v>16</v>
      </c>
      <c r="D15" s="12">
        <v>314600</v>
      </c>
      <c r="E15" s="12">
        <v>314600</v>
      </c>
      <c r="F15" s="12"/>
      <c r="G15" s="12"/>
      <c r="H15" s="12"/>
      <c r="I15" s="12"/>
      <c r="J15" s="12"/>
      <c r="K15" s="12"/>
      <c r="L15" s="12">
        <v>0</v>
      </c>
      <c r="M15" s="12">
        <f t="shared" si="0"/>
        <v>314600</v>
      </c>
    </row>
    <row r="16" spans="1:13" ht="24" x14ac:dyDescent="0.25">
      <c r="A16" s="4" t="s">
        <v>9</v>
      </c>
      <c r="B16" s="4" t="s">
        <v>60</v>
      </c>
      <c r="C16" s="4" t="s">
        <v>20</v>
      </c>
      <c r="D16" s="5">
        <v>118580</v>
      </c>
      <c r="E16" s="5">
        <v>57276</v>
      </c>
      <c r="F16" s="5">
        <v>54000</v>
      </c>
      <c r="G16" s="5"/>
      <c r="H16" s="5"/>
      <c r="I16" s="5"/>
      <c r="J16" s="5"/>
      <c r="K16" s="5"/>
      <c r="L16" s="5">
        <v>0</v>
      </c>
      <c r="M16" s="5">
        <f t="shared" si="0"/>
        <v>111276</v>
      </c>
    </row>
    <row r="17" spans="1:13" ht="24" x14ac:dyDescent="0.25">
      <c r="A17" s="16" t="s">
        <v>9</v>
      </c>
      <c r="B17" s="4"/>
      <c r="C17" s="4" t="s">
        <v>74</v>
      </c>
      <c r="D17" s="5">
        <v>90000</v>
      </c>
      <c r="E17" s="5"/>
      <c r="F17" s="5">
        <v>20000</v>
      </c>
      <c r="G17" s="5">
        <v>16000</v>
      </c>
      <c r="H17" s="5"/>
      <c r="I17" s="5"/>
      <c r="J17" s="5"/>
      <c r="K17" s="5"/>
      <c r="L17" s="5">
        <v>0</v>
      </c>
      <c r="M17" s="5">
        <f t="shared" si="0"/>
        <v>36000</v>
      </c>
    </row>
    <row r="18" spans="1:13" ht="24" x14ac:dyDescent="0.25">
      <c r="A18" s="11" t="s">
        <v>5</v>
      </c>
      <c r="B18" s="11" t="s">
        <v>61</v>
      </c>
      <c r="C18" s="11" t="s">
        <v>15</v>
      </c>
      <c r="D18" s="12">
        <v>1560900</v>
      </c>
      <c r="E18" s="12">
        <v>312180</v>
      </c>
      <c r="F18" s="12">
        <v>624360</v>
      </c>
      <c r="G18" s="12">
        <v>624360</v>
      </c>
      <c r="H18" s="12"/>
      <c r="I18" s="12"/>
      <c r="J18" s="12"/>
      <c r="K18" s="12"/>
      <c r="L18" s="12"/>
      <c r="M18" s="12">
        <f t="shared" si="0"/>
        <v>1560900</v>
      </c>
    </row>
    <row r="19" spans="1:13" ht="24" x14ac:dyDescent="0.25">
      <c r="A19" s="16" t="s">
        <v>31</v>
      </c>
      <c r="B19" s="4" t="s">
        <v>62</v>
      </c>
      <c r="C19" s="4" t="s">
        <v>42</v>
      </c>
      <c r="D19" s="5">
        <v>210000</v>
      </c>
      <c r="E19" s="5"/>
      <c r="F19" s="5">
        <v>210000</v>
      </c>
      <c r="G19" s="5"/>
      <c r="H19" s="5"/>
      <c r="I19" s="5"/>
      <c r="J19" s="5"/>
      <c r="K19" s="5"/>
      <c r="L19" s="5">
        <v>0</v>
      </c>
      <c r="M19" s="5">
        <f t="shared" si="0"/>
        <v>210000</v>
      </c>
    </row>
    <row r="20" spans="1:13" ht="24" x14ac:dyDescent="0.25">
      <c r="A20" s="11" t="s">
        <v>37</v>
      </c>
      <c r="B20" s="11" t="s">
        <v>63</v>
      </c>
      <c r="C20" s="11" t="s">
        <v>40</v>
      </c>
      <c r="D20" s="12">
        <v>215380</v>
      </c>
      <c r="E20" s="12"/>
      <c r="F20" s="12"/>
      <c r="G20" s="12"/>
      <c r="H20" s="12"/>
      <c r="I20" s="12">
        <v>215380</v>
      </c>
      <c r="J20" s="12"/>
      <c r="K20" s="12"/>
      <c r="L20" s="12">
        <v>0</v>
      </c>
      <c r="M20" s="12">
        <f t="shared" si="0"/>
        <v>215380</v>
      </c>
    </row>
    <row r="21" spans="1:13" ht="36" x14ac:dyDescent="0.25">
      <c r="A21" s="16" t="s">
        <v>38</v>
      </c>
      <c r="B21" s="4" t="s">
        <v>64</v>
      </c>
      <c r="C21" s="4" t="s">
        <v>39</v>
      </c>
      <c r="D21" s="5">
        <v>181500</v>
      </c>
      <c r="E21" s="5"/>
      <c r="F21" s="5"/>
      <c r="G21" s="5"/>
      <c r="H21" s="5"/>
      <c r="I21" s="5">
        <v>181500</v>
      </c>
      <c r="J21" s="5"/>
      <c r="K21" s="5"/>
      <c r="L21" s="5">
        <v>0</v>
      </c>
      <c r="M21" s="5">
        <f t="shared" si="0"/>
        <v>181500</v>
      </c>
    </row>
    <row r="22" spans="1:13" x14ac:dyDescent="0.25">
      <c r="M22" s="17"/>
    </row>
  </sheetData>
  <sortState xmlns:xlrd2="http://schemas.microsoft.com/office/spreadsheetml/2017/richdata2" ref="A2:A19">
    <sortCondition ref="A2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tabSelected="1" workbookViewId="0">
      <pane ySplit="1" topLeftCell="A2" activePane="bottomLeft" state="frozen"/>
      <selection pane="bottomLeft" activeCell="L16" sqref="L16"/>
    </sheetView>
  </sheetViews>
  <sheetFormatPr defaultColWidth="9.140625" defaultRowHeight="12" x14ac:dyDescent="0.25"/>
  <cols>
    <col min="1" max="1" width="33.7109375" style="3" customWidth="1"/>
    <col min="2" max="2" width="11.140625" style="3" customWidth="1"/>
    <col min="3" max="3" width="42.85546875" style="3" customWidth="1"/>
    <col min="4" max="12" width="15.7109375" style="6" customWidth="1"/>
    <col min="13" max="13" width="15.7109375" style="3" customWidth="1"/>
    <col min="14" max="16384" width="9.140625" style="3"/>
  </cols>
  <sheetData>
    <row r="1" spans="1:13" ht="36" x14ac:dyDescent="0.25">
      <c r="A1" s="1" t="s">
        <v>0</v>
      </c>
      <c r="B1" s="1" t="s">
        <v>52</v>
      </c>
      <c r="C1" s="1" t="s">
        <v>13</v>
      </c>
      <c r="D1" s="2" t="s">
        <v>24</v>
      </c>
      <c r="E1" s="2" t="s">
        <v>25</v>
      </c>
      <c r="F1" s="2" t="s">
        <v>23</v>
      </c>
      <c r="G1" s="2" t="s">
        <v>33</v>
      </c>
      <c r="H1" s="2" t="s">
        <v>36</v>
      </c>
      <c r="I1" s="2" t="s">
        <v>71</v>
      </c>
      <c r="J1" s="2" t="s">
        <v>75</v>
      </c>
      <c r="K1" s="2" t="s">
        <v>76</v>
      </c>
      <c r="L1" s="2" t="s">
        <v>78</v>
      </c>
      <c r="M1" s="2" t="s">
        <v>26</v>
      </c>
    </row>
    <row r="2" spans="1:13" x14ac:dyDescent="0.25">
      <c r="A2" s="7" t="s">
        <v>1</v>
      </c>
      <c r="B2" s="7" t="s">
        <v>65</v>
      </c>
      <c r="C2" s="7" t="s">
        <v>27</v>
      </c>
      <c r="D2" s="8">
        <v>907500</v>
      </c>
      <c r="E2" s="8"/>
      <c r="F2" s="8">
        <v>153369</v>
      </c>
      <c r="G2" s="8">
        <v>9075</v>
      </c>
      <c r="H2" s="13"/>
      <c r="I2" s="13"/>
      <c r="J2" s="13"/>
      <c r="K2" s="13"/>
      <c r="L2" s="13"/>
      <c r="M2" s="8">
        <f>E2+F2+G2+H2+I2+J2+L2</f>
        <v>162444</v>
      </c>
    </row>
    <row r="3" spans="1:13" x14ac:dyDescent="0.25">
      <c r="A3" s="7" t="s">
        <v>1</v>
      </c>
      <c r="B3" s="7"/>
      <c r="C3" s="7" t="s">
        <v>44</v>
      </c>
      <c r="D3" s="8">
        <v>302500</v>
      </c>
      <c r="E3" s="8"/>
      <c r="F3" s="8"/>
      <c r="G3" s="8"/>
      <c r="H3" s="8">
        <v>14520</v>
      </c>
      <c r="I3" s="8">
        <v>164257.5</v>
      </c>
      <c r="J3" s="8"/>
      <c r="K3" s="8"/>
      <c r="L3" s="8"/>
      <c r="M3" s="8">
        <f t="shared" ref="M3:M15" si="0">E3+F3+G3+H3+I3+J3+L3+K3</f>
        <v>178777.5</v>
      </c>
    </row>
    <row r="4" spans="1:13" x14ac:dyDescent="0.25">
      <c r="A4" s="7" t="s">
        <v>1</v>
      </c>
      <c r="B4" s="7"/>
      <c r="C4" s="7" t="s">
        <v>27</v>
      </c>
      <c r="D4" s="8">
        <v>2407900</v>
      </c>
      <c r="E4" s="8"/>
      <c r="F4" s="8"/>
      <c r="G4" s="8"/>
      <c r="H4" s="8"/>
      <c r="I4" s="8"/>
      <c r="J4" s="8">
        <v>62073</v>
      </c>
      <c r="K4" s="8">
        <v>104544</v>
      </c>
      <c r="L4" s="8">
        <v>55539</v>
      </c>
      <c r="M4" s="8">
        <f t="shared" si="0"/>
        <v>222156</v>
      </c>
    </row>
    <row r="5" spans="1:13" x14ac:dyDescent="0.25">
      <c r="A5" s="4" t="s">
        <v>2</v>
      </c>
      <c r="B5" s="4">
        <v>2484005</v>
      </c>
      <c r="C5" s="4" t="s">
        <v>27</v>
      </c>
      <c r="D5" s="5">
        <f>302500</f>
        <v>302500</v>
      </c>
      <c r="E5" s="5">
        <v>95892.5</v>
      </c>
      <c r="F5" s="5">
        <v>9528.75</v>
      </c>
      <c r="G5" s="5"/>
      <c r="H5" s="5"/>
      <c r="I5" s="5"/>
      <c r="J5" s="5"/>
      <c r="K5" s="5"/>
      <c r="L5" s="5"/>
      <c r="M5" s="5">
        <f t="shared" si="0"/>
        <v>105421.25</v>
      </c>
    </row>
    <row r="6" spans="1:13" x14ac:dyDescent="0.25">
      <c r="A6" s="4" t="s">
        <v>2</v>
      </c>
      <c r="B6" s="4"/>
      <c r="C6" s="4" t="s">
        <v>27</v>
      </c>
      <c r="D6" s="5">
        <f>302500</f>
        <v>302500</v>
      </c>
      <c r="E6" s="5"/>
      <c r="F6" s="5"/>
      <c r="G6" s="5">
        <v>63373.75</v>
      </c>
      <c r="H6" s="5">
        <v>2268.75</v>
      </c>
      <c r="I6" s="5"/>
      <c r="J6" s="5"/>
      <c r="K6" s="5"/>
      <c r="L6" s="5"/>
      <c r="M6" s="5">
        <f t="shared" si="0"/>
        <v>65642.5</v>
      </c>
    </row>
    <row r="7" spans="1:13" x14ac:dyDescent="0.25">
      <c r="A7" s="4" t="s">
        <v>2</v>
      </c>
      <c r="B7" s="4"/>
      <c r="C7" s="4" t="s">
        <v>47</v>
      </c>
      <c r="D7" s="5">
        <f>302500</f>
        <v>302500</v>
      </c>
      <c r="E7" s="5"/>
      <c r="F7" s="5"/>
      <c r="G7" s="5"/>
      <c r="H7" s="5">
        <v>302500</v>
      </c>
      <c r="I7" s="5"/>
      <c r="J7" s="5"/>
      <c r="K7" s="5"/>
      <c r="L7" s="5"/>
      <c r="M7" s="5">
        <f t="shared" si="0"/>
        <v>302500</v>
      </c>
    </row>
    <row r="8" spans="1:13" x14ac:dyDescent="0.25">
      <c r="A8" s="4" t="s">
        <v>2</v>
      </c>
      <c r="B8" s="4"/>
      <c r="C8" s="4" t="s">
        <v>46</v>
      </c>
      <c r="D8" s="5">
        <v>423500</v>
      </c>
      <c r="E8" s="5"/>
      <c r="F8" s="5"/>
      <c r="G8" s="5"/>
      <c r="H8" s="5"/>
      <c r="I8" s="5">
        <v>83187.5</v>
      </c>
      <c r="J8" s="5">
        <v>45375</v>
      </c>
      <c r="K8" s="5">
        <v>0</v>
      </c>
      <c r="L8" s="5">
        <v>0</v>
      </c>
      <c r="M8" s="5">
        <f t="shared" si="0"/>
        <v>128562.5</v>
      </c>
    </row>
    <row r="9" spans="1:13" x14ac:dyDescent="0.25">
      <c r="A9" s="7" t="s">
        <v>3</v>
      </c>
      <c r="B9" s="14">
        <v>28468414</v>
      </c>
      <c r="C9" s="7" t="s">
        <v>28</v>
      </c>
      <c r="D9" s="8">
        <f>2420000</f>
        <v>2420000</v>
      </c>
      <c r="E9" s="8">
        <v>1446482.4</v>
      </c>
      <c r="F9" s="8">
        <v>488537.5</v>
      </c>
      <c r="G9" s="8">
        <v>484958.1</v>
      </c>
      <c r="H9" s="8"/>
      <c r="I9" s="8"/>
      <c r="J9" s="8"/>
      <c r="K9" s="8"/>
      <c r="L9" s="8"/>
      <c r="M9" s="8">
        <f t="shared" si="0"/>
        <v>2419978</v>
      </c>
    </row>
    <row r="10" spans="1:13" ht="13.5" customHeight="1" x14ac:dyDescent="0.25">
      <c r="A10" s="7" t="s">
        <v>3</v>
      </c>
      <c r="B10" s="7"/>
      <c r="C10" s="7" t="s">
        <v>45</v>
      </c>
      <c r="D10" s="8">
        <v>2420000</v>
      </c>
      <c r="E10" s="8"/>
      <c r="F10" s="8"/>
      <c r="G10" s="8">
        <v>505441.2</v>
      </c>
      <c r="H10" s="8">
        <v>95590</v>
      </c>
      <c r="I10" s="8">
        <v>3268466.09</v>
      </c>
      <c r="J10" s="8">
        <v>306735</v>
      </c>
      <c r="K10" s="8">
        <v>951060</v>
      </c>
      <c r="L10" s="8">
        <v>759880</v>
      </c>
      <c r="M10" s="8">
        <f t="shared" si="0"/>
        <v>5887172.29</v>
      </c>
    </row>
    <row r="11" spans="1:13" x14ac:dyDescent="0.25">
      <c r="A11" s="4" t="s">
        <v>34</v>
      </c>
      <c r="B11" s="4" t="s">
        <v>66</v>
      </c>
      <c r="C11" s="4" t="s">
        <v>48</v>
      </c>
      <c r="D11" s="5">
        <v>2407900</v>
      </c>
      <c r="E11" s="5"/>
      <c r="F11" s="5"/>
      <c r="G11" s="5">
        <v>1757628.4</v>
      </c>
      <c r="H11" s="5">
        <v>33571.47</v>
      </c>
      <c r="I11" s="5"/>
      <c r="J11" s="5"/>
      <c r="K11" s="5"/>
      <c r="L11" s="5"/>
      <c r="M11" s="5">
        <f t="shared" si="0"/>
        <v>1791199.8699999999</v>
      </c>
    </row>
    <row r="12" spans="1:13" x14ac:dyDescent="0.25">
      <c r="A12" s="4" t="s">
        <v>34</v>
      </c>
      <c r="B12" s="4"/>
      <c r="C12" s="4" t="s">
        <v>49</v>
      </c>
      <c r="D12" s="5">
        <v>2420000</v>
      </c>
      <c r="E12" s="5"/>
      <c r="F12" s="5"/>
      <c r="G12" s="5"/>
      <c r="H12" s="5"/>
      <c r="I12" s="5">
        <v>655578</v>
      </c>
      <c r="J12" s="5">
        <v>251559</v>
      </c>
      <c r="K12" s="5">
        <v>395125.5</v>
      </c>
      <c r="L12" s="5">
        <v>175329</v>
      </c>
      <c r="M12" s="5">
        <f t="shared" si="0"/>
        <v>1477591.5</v>
      </c>
    </row>
    <row r="13" spans="1:13" ht="25.5" customHeight="1" x14ac:dyDescent="0.25">
      <c r="A13" s="7" t="s">
        <v>35</v>
      </c>
      <c r="B13" s="7" t="s">
        <v>67</v>
      </c>
      <c r="C13" s="7" t="s">
        <v>43</v>
      </c>
      <c r="D13" s="8">
        <v>1820808</v>
      </c>
      <c r="E13" s="8"/>
      <c r="F13" s="8"/>
      <c r="G13" s="8"/>
      <c r="H13" s="8">
        <v>1820808</v>
      </c>
      <c r="I13" s="8"/>
      <c r="J13" s="8"/>
      <c r="K13" s="8"/>
      <c r="L13" s="8"/>
      <c r="M13" s="8">
        <f t="shared" si="0"/>
        <v>1820808</v>
      </c>
    </row>
    <row r="14" spans="1:13" ht="24" x14ac:dyDescent="0.25">
      <c r="A14" s="7" t="s">
        <v>35</v>
      </c>
      <c r="B14" s="7"/>
      <c r="C14" s="7" t="s">
        <v>50</v>
      </c>
      <c r="D14" s="8">
        <v>1597200</v>
      </c>
      <c r="E14" s="8"/>
      <c r="F14" s="8"/>
      <c r="G14" s="8"/>
      <c r="H14" s="8"/>
      <c r="I14" s="8">
        <v>0</v>
      </c>
      <c r="J14" s="8">
        <v>629200</v>
      </c>
      <c r="K14" s="8">
        <v>968000</v>
      </c>
      <c r="L14" s="8">
        <v>0</v>
      </c>
      <c r="M14" s="8">
        <f t="shared" si="0"/>
        <v>1597200</v>
      </c>
    </row>
    <row r="15" spans="1:13" ht="24" x14ac:dyDescent="0.25">
      <c r="A15" s="4" t="s">
        <v>68</v>
      </c>
      <c r="B15" s="4" t="s">
        <v>69</v>
      </c>
      <c r="C15" s="4" t="s">
        <v>27</v>
      </c>
      <c r="D15" s="5">
        <v>605000</v>
      </c>
      <c r="E15" s="5"/>
      <c r="F15" s="5"/>
      <c r="G15" s="5"/>
      <c r="H15" s="5"/>
      <c r="J15" s="6">
        <v>2631.75</v>
      </c>
      <c r="K15" s="6">
        <v>22808.5</v>
      </c>
      <c r="L15" s="6">
        <v>49126</v>
      </c>
      <c r="M15" s="5">
        <f t="shared" si="0"/>
        <v>74566.25</v>
      </c>
    </row>
    <row r="16" spans="1:13" x14ac:dyDescent="0.25">
      <c r="A16" s="4"/>
      <c r="B16" s="4"/>
      <c r="C16" s="4"/>
      <c r="D16" s="5"/>
      <c r="E16" s="5"/>
      <c r="F16" s="5"/>
      <c r="G16" s="5"/>
      <c r="H16" s="5"/>
      <c r="M16" s="18"/>
    </row>
    <row r="17" spans="1:8" x14ac:dyDescent="0.25">
      <c r="A17" s="4"/>
      <c r="B17" s="4"/>
      <c r="C17" s="4"/>
      <c r="D17" s="5"/>
      <c r="E17" s="5"/>
      <c r="F17" s="5"/>
      <c r="G17" s="5"/>
      <c r="H17" s="5"/>
    </row>
    <row r="18" spans="1:8" x14ac:dyDescent="0.25">
      <c r="A18" s="4"/>
      <c r="B18" s="4"/>
      <c r="C18" s="4"/>
      <c r="D18" s="5"/>
      <c r="E18" s="5"/>
      <c r="F18" s="5"/>
      <c r="G18" s="5"/>
      <c r="H18" s="5"/>
    </row>
    <row r="19" spans="1:8" x14ac:dyDescent="0.25">
      <c r="A19" s="4"/>
      <c r="B19" s="4"/>
      <c r="C19" s="4"/>
      <c r="D19" s="5"/>
      <c r="E19" s="5"/>
      <c r="F19" s="5"/>
      <c r="G19" s="5"/>
      <c r="H19" s="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Poradenské a externí společnost</vt:lpstr>
      <vt:lpstr>Advokáti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Pešáková Andrea</dc:creator>
  <cp:lastModifiedBy>Veselá Barbora</cp:lastModifiedBy>
  <cp:lastPrinted>2024-08-13T08:19:30Z</cp:lastPrinted>
  <dcterms:created xsi:type="dcterms:W3CDTF">2020-04-08T06:10:12Z</dcterms:created>
  <dcterms:modified xsi:type="dcterms:W3CDTF">2025-09-09T10:26:44Z</dcterms:modified>
</cp:coreProperties>
</file>